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krav.sharepoint.com/sites/AOLantbruk/Shared Documents/Växt/Verktyg hemsida/"/>
    </mc:Choice>
  </mc:AlternateContent>
  <xr:revisionPtr revIDLastSave="310" documentId="8_{DC6D46A5-0A4E-4907-A902-A6C588EA292F}" xr6:coauthVersionLast="47" xr6:coauthVersionMax="47" xr10:uidLastSave="{9ABBB7C7-90FD-4870-BE31-4793BB38E0DD}"/>
  <workbookProtection workbookAlgorithmName="SHA-512" workbookHashValue="eCat/eJZnRwJETwYG682qlZT46+ytt5wuG7KpUZtBz4TdxKK37ekeNNBZLOjk8tTJ/DZ6Zfc/9xxX+P2RTjloA==" workbookSaltValue="G7qbTuSwj/YiVgyvec0DZw==" workbookSpinCount="100000" lockStructure="1"/>
  <bookViews>
    <workbookView xWindow="28680" yWindow="-120" windowWidth="29040" windowHeight="15840" activeTab="1" xr2:uid="{332954F7-036C-4D19-8158-8DA3B5419EAD}"/>
  </bookViews>
  <sheets>
    <sheet name="Instructions" sheetId="2" r:id="rId1"/>
    <sheet name="Heavy metals calculation" sheetId="1" r:id="rId2"/>
    <sheet name="Versionshistorik" sheetId="3"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1" l="1"/>
  <c r="F21" i="1" s="1"/>
  <c r="G22" i="1"/>
  <c r="F22" i="1" s="1"/>
  <c r="G23" i="1"/>
  <c r="F23" i="1" s="1"/>
  <c r="G24" i="1"/>
  <c r="F24" i="1" s="1"/>
  <c r="G25" i="1"/>
  <c r="F25" i="1" s="1"/>
  <c r="G26" i="1"/>
  <c r="F26" i="1" s="1"/>
  <c r="G27" i="1"/>
  <c r="F27" i="1" s="1"/>
  <c r="G20" i="1"/>
  <c r="F20" i="1" s="1"/>
  <c r="G33" i="1"/>
  <c r="G34" i="1"/>
  <c r="G35" i="1"/>
  <c r="G36" i="1"/>
  <c r="G37" i="1"/>
  <c r="G31" i="1"/>
  <c r="G32" i="1"/>
  <c r="C9" i="1" l="1"/>
  <c r="C11" i="1" s="1"/>
  <c r="C12" i="1" l="1"/>
  <c r="E11" i="1"/>
  <c r="E12" i="1" s="1"/>
</calcChain>
</file>

<file path=xl/sharedStrings.xml><?xml version="1.0" encoding="utf-8"?>
<sst xmlns="http://schemas.openxmlformats.org/spreadsheetml/2006/main" count="61" uniqueCount="56">
  <si>
    <t>Heavy metals calculations - how to use this tool</t>
  </si>
  <si>
    <t>This tool is meant as a calculation aid for farmers and fertiliser producers in order to assess if any heavy metals are limiting in the amount of fertiliser according to KRAVs rules.</t>
  </si>
  <si>
    <t>The following rules apply: 4.4.8, 12.3.2, 12.3.3</t>
  </si>
  <si>
    <t>You can read the rules in full here: https://www.krav.se/en/standards/download-krav-standards/</t>
  </si>
  <si>
    <t xml:space="preserve">In order to calculate maximum permissable ration (addition of fertiliser) based on the limitations of heavy metals edit the white fields in the next tab. You can edit the dry matter (DM), heavy metals contents, and the nutrient content. If it is a dry product and the water contents is unknown, use 100% as dry matter. </t>
  </si>
  <si>
    <t>The amount of heavy metals in a substance cannot be so high that the substance lacks value for the production at the maximum permissible ration. If for example a fertiliser contains so much heavy metals in relation to the nutrients added that the effect of fertilisation is marginal, the fertiliser cannot be KRAV-labelled. The yellow nutrient content section is used to assess this.</t>
  </si>
  <si>
    <t>Heavy metals calculations (according to rule 4.4.8, 12.3.2, 12.3.3)</t>
  </si>
  <si>
    <r>
      <t xml:space="preserve">Go to </t>
    </r>
    <r>
      <rPr>
        <b/>
        <i/>
        <sz val="11"/>
        <color theme="1"/>
        <rFont val="Calibri"/>
        <family val="2"/>
        <scheme val="minor"/>
      </rPr>
      <t>nutrient content</t>
    </r>
    <r>
      <rPr>
        <i/>
        <sz val="11"/>
        <color theme="1"/>
        <rFont val="Calibri"/>
        <family val="2"/>
        <scheme val="minor"/>
      </rPr>
      <t xml:space="preserve"> to see the amount according to the maximum permissable ration of fertiliser.</t>
    </r>
  </si>
  <si>
    <t>Limiting heavy metal</t>
  </si>
  <si>
    <t>ton/ha</t>
  </si>
  <si>
    <t>kg/ha</t>
  </si>
  <si>
    <t>per year</t>
  </si>
  <si>
    <t>Max add. KRAVs rules</t>
  </si>
  <si>
    <t>Dry matter</t>
  </si>
  <si>
    <t>%</t>
  </si>
  <si>
    <t>Limitation</t>
  </si>
  <si>
    <t>Heavy metals contents</t>
  </si>
  <si>
    <t>mg/kg DM</t>
  </si>
  <si>
    <t>g/ha and year</t>
  </si>
  <si>
    <t>g/sqm</t>
  </si>
  <si>
    <t>Lead (Pb)</t>
  </si>
  <si>
    <t>Cadmium (Cd)</t>
  </si>
  <si>
    <t>Copper (Cu)</t>
  </si>
  <si>
    <t>Chromium (Cr)</t>
  </si>
  <si>
    <t>Mercury (Hg)</t>
  </si>
  <si>
    <t>Nickel (Ni)</t>
  </si>
  <si>
    <t>Zink (Zn)</t>
  </si>
  <si>
    <t>Silver (Ag)</t>
  </si>
  <si>
    <t>* Higher amounts can be allowed if there is a documented copper deficiency</t>
  </si>
  <si>
    <t>Nutrient contents</t>
  </si>
  <si>
    <t>kg/ton</t>
  </si>
  <si>
    <t>Total nitrogen (N-tot)</t>
  </si>
  <si>
    <t>Available nitrogen (NH4-N)</t>
  </si>
  <si>
    <t>Total phosphorous (P-tot)</t>
  </si>
  <si>
    <t>Total Potassium (K)</t>
  </si>
  <si>
    <t>Sulphur (S)</t>
  </si>
  <si>
    <t>Calcium (Ca)</t>
  </si>
  <si>
    <t>Magnesium (Mg)</t>
  </si>
  <si>
    <t>Maximum over 5 years</t>
  </si>
  <si>
    <t>Maximum permissable ration for KRAV farmers</t>
  </si>
  <si>
    <t>Maximum per year</t>
  </si>
  <si>
    <t>Product concerned</t>
  </si>
  <si>
    <t>date completed</t>
  </si>
  <si>
    <t>Fill in the dry matter (DM) and heavy metal content from the analysis.</t>
  </si>
  <si>
    <t>Base for calculation</t>
  </si>
  <si>
    <t>The maximum permissable ration is calculated and presented as ton/ha or kg/ha per year. Values for a 5 year period is also given if a heavy metal is very restricting. This allows for assesment of a higher permissable ration that will give a relevant nutrient addition. The heavy metal which restricts addition is also presented which also has to provided as information to KRAV-certified farmers.</t>
  </si>
  <si>
    <t>Company name</t>
  </si>
  <si>
    <t xml:space="preserve">Restrictions in KRAVs rules in relation to cadmium are 0,45 g/ha per year when fertilizers are applied (Equivalent to 20 mg/kg P if a maximum ration of 22 kg P / ha is applied). Restrictions on rock phosphate are temporarily changed until the end of 2025, where at the most 100 mg/kg P is allowed, equivalent to 44 mg/kg P2O5. After 2025 the maximum amount of cadmium in rock phosphate will be 12 mg/kg P, equivalent to 5,2 mg/kg P2O5 (see rule 4.8.8). </t>
  </si>
  <si>
    <t>Version 1.0.1 (2023-10-26)</t>
  </si>
  <si>
    <t>Version</t>
  </si>
  <si>
    <t>1.0</t>
  </si>
  <si>
    <t>1.01</t>
  </si>
  <si>
    <t>Date</t>
  </si>
  <si>
    <t>Changes</t>
  </si>
  <si>
    <t>First edition</t>
  </si>
  <si>
    <t>Updated some calculations to show - when no values. Updated formatting according to FiBLs wishes.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</si>
</sst>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quot;*&quot;"/>
    <numFmt numFmtId="166" formatCode="[$-F800]dddd\,\ mmmm\ dd\,\ yyyy"/>
  </numFmts>
  <fonts count="9" x14ac:knownFonts="1">
    <font>
      <sz val="11"/>
      <color theme="1"/>
      <name val="Calibri"/>
      <family val="2"/>
      <scheme val="minor"/>
    </font>
    <font>
      <b/>
      <sz val="11"/>
      <color theme="1"/>
      <name val="Calibri"/>
      <family val="2"/>
      <scheme val="minor"/>
    </font>
    <font>
      <sz val="11"/>
      <color rgb="FF000000"/>
      <name val="Calibri"/>
      <family val="2"/>
    </font>
    <font>
      <i/>
      <sz val="11"/>
      <color theme="1"/>
      <name val="Calibri"/>
      <family val="2"/>
      <scheme val="minor"/>
    </font>
    <font>
      <b/>
      <sz val="16"/>
      <color theme="1"/>
      <name val="Calibri"/>
      <family val="2"/>
      <scheme val="minor"/>
    </font>
    <font>
      <b/>
      <sz val="14"/>
      <color theme="1"/>
      <name val="Calibri"/>
      <family val="2"/>
      <scheme val="minor"/>
    </font>
    <font>
      <b/>
      <i/>
      <sz val="11"/>
      <color theme="1"/>
      <name val="Calibri"/>
      <family val="2"/>
      <scheme val="minor"/>
    </font>
    <font>
      <b/>
      <sz val="11"/>
      <name val="Calibri"/>
      <family val="2"/>
      <scheme val="minor"/>
    </font>
    <font>
      <sz val="11"/>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DEFE7"/>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style="thick">
        <color indexed="64"/>
      </right>
      <top/>
      <bottom style="thick">
        <color indexed="64"/>
      </bottom>
      <diagonal/>
    </border>
    <border>
      <left/>
      <right/>
      <top/>
      <bottom style="dotted">
        <color indexed="64"/>
      </bottom>
      <diagonal/>
    </border>
    <border>
      <left/>
      <right/>
      <top style="dotted">
        <color indexed="64"/>
      </top>
      <bottom style="dotted">
        <color indexed="64"/>
      </bottom>
      <diagonal/>
    </border>
    <border>
      <left/>
      <right/>
      <top style="thick">
        <color indexed="64"/>
      </top>
      <bottom style="thick">
        <color indexed="64"/>
      </bottom>
      <diagonal/>
    </border>
  </borders>
  <cellStyleXfs count="1">
    <xf numFmtId="0" fontId="0" fillId="0" borderId="0"/>
  </cellStyleXfs>
  <cellXfs count="57">
    <xf numFmtId="0" fontId="0" fillId="0" borderId="0" xfId="0"/>
    <xf numFmtId="0" fontId="0" fillId="2" borderId="0" xfId="0" applyFill="1"/>
    <xf numFmtId="0" fontId="0" fillId="2" borderId="0" xfId="0" applyFill="1" applyAlignment="1">
      <alignment wrapText="1"/>
    </xf>
    <xf numFmtId="0" fontId="0" fillId="3" borderId="0" xfId="0" applyFill="1"/>
    <xf numFmtId="0" fontId="0" fillId="3" borderId="0" xfId="0" applyFill="1" applyAlignment="1">
      <alignment horizontal="right"/>
    </xf>
    <xf numFmtId="0" fontId="1" fillId="3" borderId="0" xfId="0" applyFont="1" applyFill="1"/>
    <xf numFmtId="0" fontId="0" fillId="5" borderId="0" xfId="0" applyFill="1"/>
    <xf numFmtId="0" fontId="0" fillId="6" borderId="0" xfId="0" applyFill="1"/>
    <xf numFmtId="164" fontId="0" fillId="6" borderId="0" xfId="0" applyNumberFormat="1" applyFill="1" applyAlignment="1">
      <alignment horizontal="right"/>
    </xf>
    <xf numFmtId="2" fontId="0" fillId="6" borderId="0" xfId="0" applyNumberFormat="1" applyFill="1" applyAlignment="1">
      <alignment horizontal="right"/>
    </xf>
    <xf numFmtId="0" fontId="2" fillId="0" borderId="0" xfId="0" applyFont="1" applyAlignment="1">
      <alignment horizontal="center" vertical="center"/>
    </xf>
    <xf numFmtId="0" fontId="0" fillId="7" borderId="0" xfId="0" applyFill="1"/>
    <xf numFmtId="165" fontId="0" fillId="7" borderId="0" xfId="0" applyNumberFormat="1" applyFill="1"/>
    <xf numFmtId="0" fontId="1" fillId="6" borderId="0" xfId="0" applyFont="1" applyFill="1"/>
    <xf numFmtId="0" fontId="3" fillId="0" borderId="0" xfId="0" applyFont="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0" xfId="0" applyFont="1"/>
    <xf numFmtId="0" fontId="0" fillId="6" borderId="0" xfId="0" applyFill="1" applyAlignment="1">
      <alignment horizontal="right"/>
    </xf>
    <xf numFmtId="0" fontId="4" fillId="0" borderId="0" xfId="0" applyFont="1"/>
    <xf numFmtId="0" fontId="1" fillId="0" borderId="0" xfId="0" applyFont="1"/>
    <xf numFmtId="0" fontId="7" fillId="8" borderId="7" xfId="0" applyFont="1" applyFill="1" applyBorder="1"/>
    <xf numFmtId="0" fontId="8" fillId="8" borderId="7" xfId="0" applyFont="1" applyFill="1" applyBorder="1"/>
    <xf numFmtId="0" fontId="8" fillId="8" borderId="8" xfId="0" applyFont="1" applyFill="1" applyBorder="1"/>
    <xf numFmtId="0" fontId="8" fillId="8" borderId="10" xfId="0" applyFont="1" applyFill="1" applyBorder="1"/>
    <xf numFmtId="0" fontId="8" fillId="8" borderId="0" xfId="0" applyFont="1" applyFill="1"/>
    <xf numFmtId="2" fontId="8" fillId="8" borderId="0" xfId="0" applyNumberFormat="1" applyFont="1" applyFill="1"/>
    <xf numFmtId="1" fontId="8" fillId="8" borderId="0" xfId="0" applyNumberFormat="1" applyFont="1" applyFill="1"/>
    <xf numFmtId="0" fontId="8" fillId="8" borderId="9" xfId="0" applyFont="1" applyFill="1" applyBorder="1"/>
    <xf numFmtId="0" fontId="8" fillId="8" borderId="11" xfId="0" applyFont="1" applyFill="1" applyBorder="1"/>
    <xf numFmtId="0" fontId="8" fillId="8" borderId="5" xfId="0" applyFont="1" applyFill="1" applyBorder="1"/>
    <xf numFmtId="2" fontId="8" fillId="8" borderId="5" xfId="0" applyNumberFormat="1" applyFont="1" applyFill="1" applyBorder="1"/>
    <xf numFmtId="1" fontId="8" fillId="8" borderId="5" xfId="0" applyNumberFormat="1" applyFont="1" applyFill="1" applyBorder="1"/>
    <xf numFmtId="0" fontId="8" fillId="8" borderId="12" xfId="0" applyFont="1" applyFill="1" applyBorder="1"/>
    <xf numFmtId="0" fontId="0" fillId="6" borderId="0" xfId="0" applyFill="1" applyAlignment="1">
      <alignment wrapText="1"/>
    </xf>
    <xf numFmtId="0" fontId="0" fillId="0" borderId="15" xfId="0" applyBorder="1"/>
    <xf numFmtId="0" fontId="0" fillId="0" borderId="15" xfId="0" applyBorder="1" applyAlignment="1">
      <alignment wrapText="1"/>
    </xf>
    <xf numFmtId="0" fontId="0" fillId="9" borderId="6" xfId="0" applyFill="1" applyBorder="1"/>
    <xf numFmtId="0" fontId="0" fillId="9" borderId="7" xfId="0" applyFill="1" applyBorder="1"/>
    <xf numFmtId="0" fontId="1" fillId="9" borderId="7" xfId="0" applyFont="1" applyFill="1" applyBorder="1"/>
    <xf numFmtId="0" fontId="0" fillId="9" borderId="8" xfId="0" applyFill="1" applyBorder="1"/>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4" borderId="1" xfId="0" applyFill="1" applyBorder="1" applyAlignment="1">
      <alignment horizontal="center" vertical="center"/>
    </xf>
    <xf numFmtId="0" fontId="0" fillId="6" borderId="0" xfId="0" applyFill="1" applyAlignment="1">
      <alignment horizontal="left" vertical="top" wrapText="1"/>
    </xf>
    <xf numFmtId="0" fontId="0" fillId="8" borderId="0" xfId="0" applyFill="1" applyAlignment="1">
      <alignment horizontal="left" vertical="top" wrapText="1"/>
    </xf>
    <xf numFmtId="0" fontId="0" fillId="3" borderId="0" xfId="0" applyFill="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1" fillId="0" borderId="13" xfId="0" applyFont="1" applyBorder="1" applyAlignment="1">
      <alignment horizontal="left"/>
    </xf>
    <xf numFmtId="0" fontId="0" fillId="0" borderId="14" xfId="0" applyBorder="1" applyAlignment="1">
      <alignment horizontal="left"/>
    </xf>
    <xf numFmtId="166" fontId="0" fillId="0" borderId="14" xfId="0" applyNumberFormat="1" applyBorder="1" applyAlignment="1">
      <alignment horizontal="left"/>
    </xf>
    <xf numFmtId="0" fontId="0" fillId="6" borderId="0" xfId="0" applyFill="1" applyAlignment="1">
      <alignment horizontal="center" wrapText="1"/>
    </xf>
    <xf numFmtId="2" fontId="0" fillId="2" borderId="0" xfId="0" applyNumberFormat="1" applyFill="1" applyAlignment="1">
      <alignment horizontal="right"/>
    </xf>
    <xf numFmtId="14" fontId="0" fillId="0" borderId="0" xfId="0" applyNumberFormat="1"/>
  </cellXfs>
  <cellStyles count="1">
    <cellStyle name="Normal" xfId="0" builtinId="0"/>
  </cellStyles>
  <dxfs count="0"/>
  <tableStyles count="0" defaultTableStyle="TableStyleMedium2" defaultPivotStyle="PivotStyleLight16"/>
  <colors>
    <mruColors>
      <color rgb="FFFDE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464820</xdr:colOff>
      <xdr:row>3</xdr:row>
      <xdr:rowOff>133735</xdr:rowOff>
    </xdr:to>
    <xdr:pic>
      <xdr:nvPicPr>
        <xdr:cNvPr id="2" name="Grafik 1">
          <a:extLst>
            <a:ext uri="{FF2B5EF4-FFF2-40B4-BE49-F238E27FC236}">
              <a16:creationId xmlns:a16="http://schemas.microsoft.com/office/drawing/2014/main" id="{6D569153-4238-49EA-BBBE-83FFF45991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74420" cy="736985"/>
        </a:xfrm>
        <a:prstGeom prst="rect">
          <a:avLst/>
        </a:prstGeom>
      </xdr:spPr>
    </xdr:pic>
    <xdr:clientData/>
  </xdr:twoCellAnchor>
  <xdr:twoCellAnchor editAs="oneCell">
    <xdr:from>
      <xdr:col>1</xdr:col>
      <xdr:colOff>374650</xdr:colOff>
      <xdr:row>25</xdr:row>
      <xdr:rowOff>12700</xdr:rowOff>
    </xdr:from>
    <xdr:to>
      <xdr:col>8</xdr:col>
      <xdr:colOff>158750</xdr:colOff>
      <xdr:row>31</xdr:row>
      <xdr:rowOff>14059</xdr:rowOff>
    </xdr:to>
    <xdr:pic>
      <xdr:nvPicPr>
        <xdr:cNvPr id="3" name="Bildobjekt 2">
          <a:extLst>
            <a:ext uri="{FF2B5EF4-FFF2-40B4-BE49-F238E27FC236}">
              <a16:creationId xmlns:a16="http://schemas.microsoft.com/office/drawing/2014/main" id="{3A1A79E5-41E3-A39A-0B71-C6D487836A4B}"/>
            </a:ext>
          </a:extLst>
        </xdr:cNvPr>
        <xdr:cNvPicPr>
          <a:picLocks noChangeAspect="1"/>
        </xdr:cNvPicPr>
      </xdr:nvPicPr>
      <xdr:blipFill>
        <a:blip xmlns:r="http://schemas.openxmlformats.org/officeDocument/2006/relationships" r:embed="rId2"/>
        <a:stretch>
          <a:fillRect/>
        </a:stretch>
      </xdr:blipFill>
      <xdr:spPr>
        <a:xfrm>
          <a:off x="984250" y="4832350"/>
          <a:ext cx="4051300" cy="1106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1188720</xdr:colOff>
      <xdr:row>3</xdr:row>
      <xdr:rowOff>101985</xdr:rowOff>
    </xdr:to>
    <xdr:pic>
      <xdr:nvPicPr>
        <xdr:cNvPr id="2" name="Grafik 1">
          <a:extLst>
            <a:ext uri="{FF2B5EF4-FFF2-40B4-BE49-F238E27FC236}">
              <a16:creationId xmlns:a16="http://schemas.microsoft.com/office/drawing/2014/main" id="{6487849A-A956-475A-8AD5-0A966C02CB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1074420" cy="73698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4F970-4834-4B6B-BF08-04C613E7ACC0}">
  <dimension ref="A1:J25"/>
  <sheetViews>
    <sheetView workbookViewId="0">
      <selection activeCell="C3" sqref="C3:J4"/>
    </sheetView>
  </sheetViews>
  <sheetFormatPr defaultRowHeight="14.5" x14ac:dyDescent="0.35"/>
  <sheetData>
    <row r="1" spans="1:10" ht="18.5" x14ac:dyDescent="0.45">
      <c r="C1" s="18" t="s">
        <v>0</v>
      </c>
    </row>
    <row r="2" spans="1:10" x14ac:dyDescent="0.35">
      <c r="C2" t="s">
        <v>48</v>
      </c>
    </row>
    <row r="3" spans="1:10" x14ac:dyDescent="0.35">
      <c r="C3" s="49" t="s">
        <v>1</v>
      </c>
      <c r="D3" s="49"/>
      <c r="E3" s="49"/>
      <c r="F3" s="49"/>
      <c r="G3" s="49"/>
      <c r="H3" s="49"/>
      <c r="I3" s="49"/>
      <c r="J3" s="49"/>
    </row>
    <row r="4" spans="1:10" ht="27.5" customHeight="1" x14ac:dyDescent="0.35">
      <c r="C4" s="49"/>
      <c r="D4" s="49"/>
      <c r="E4" s="49"/>
      <c r="F4" s="49"/>
      <c r="G4" s="49"/>
      <c r="H4" s="49"/>
      <c r="I4" s="49"/>
      <c r="J4" s="49"/>
    </row>
    <row r="5" spans="1:10" x14ac:dyDescent="0.35">
      <c r="A5" t="s">
        <v>2</v>
      </c>
    </row>
    <row r="6" spans="1:10" x14ac:dyDescent="0.35">
      <c r="A6" t="s">
        <v>3</v>
      </c>
    </row>
    <row r="8" spans="1:10" x14ac:dyDescent="0.35">
      <c r="A8" s="46" t="s">
        <v>4</v>
      </c>
      <c r="B8" s="46"/>
      <c r="C8" s="46"/>
      <c r="D8" s="46"/>
      <c r="E8" s="46"/>
      <c r="F8" s="46"/>
      <c r="G8" s="46"/>
      <c r="H8" s="46"/>
      <c r="I8" s="46"/>
      <c r="J8" s="46"/>
    </row>
    <row r="9" spans="1:10" x14ac:dyDescent="0.35">
      <c r="A9" s="46"/>
      <c r="B9" s="46"/>
      <c r="C9" s="46"/>
      <c r="D9" s="46"/>
      <c r="E9" s="46"/>
      <c r="F9" s="46"/>
      <c r="G9" s="46"/>
      <c r="H9" s="46"/>
      <c r="I9" s="46"/>
      <c r="J9" s="46"/>
    </row>
    <row r="10" spans="1:10" x14ac:dyDescent="0.35">
      <c r="A10" s="46"/>
      <c r="B10" s="46"/>
      <c r="C10" s="46"/>
      <c r="D10" s="46"/>
      <c r="E10" s="46"/>
      <c r="F10" s="46"/>
      <c r="G10" s="46"/>
      <c r="H10" s="46"/>
      <c r="I10" s="46"/>
      <c r="J10" s="46"/>
    </row>
    <row r="11" spans="1:10" x14ac:dyDescent="0.35">
      <c r="A11" s="46"/>
      <c r="B11" s="46"/>
      <c r="C11" s="46"/>
      <c r="D11" s="46"/>
      <c r="E11" s="46"/>
      <c r="F11" s="46"/>
      <c r="G11" s="46"/>
      <c r="H11" s="46"/>
      <c r="I11" s="46"/>
      <c r="J11" s="46"/>
    </row>
    <row r="12" spans="1:10" ht="14.5" customHeight="1" x14ac:dyDescent="0.35">
      <c r="A12" s="47" t="s">
        <v>45</v>
      </c>
      <c r="B12" s="47"/>
      <c r="C12" s="47"/>
      <c r="D12" s="47"/>
      <c r="E12" s="47"/>
      <c r="F12" s="47"/>
      <c r="G12" s="47"/>
      <c r="H12" s="47"/>
      <c r="I12" s="47"/>
      <c r="J12" s="47"/>
    </row>
    <row r="13" spans="1:10" x14ac:dyDescent="0.35">
      <c r="A13" s="47"/>
      <c r="B13" s="47"/>
      <c r="C13" s="47"/>
      <c r="D13" s="47"/>
      <c r="E13" s="47"/>
      <c r="F13" s="47"/>
      <c r="G13" s="47"/>
      <c r="H13" s="47"/>
      <c r="I13" s="47"/>
      <c r="J13" s="47"/>
    </row>
    <row r="14" spans="1:10" x14ac:dyDescent="0.35">
      <c r="A14" s="47"/>
      <c r="B14" s="47"/>
      <c r="C14" s="47"/>
      <c r="D14" s="47"/>
      <c r="E14" s="47"/>
      <c r="F14" s="47"/>
      <c r="G14" s="47"/>
      <c r="H14" s="47"/>
      <c r="I14" s="47"/>
      <c r="J14" s="47"/>
    </row>
    <row r="15" spans="1:10" x14ac:dyDescent="0.35">
      <c r="A15" s="47"/>
      <c r="B15" s="47"/>
      <c r="C15" s="47"/>
      <c r="D15" s="47"/>
      <c r="E15" s="47"/>
      <c r="F15" s="47"/>
      <c r="G15" s="47"/>
      <c r="H15" s="47"/>
      <c r="I15" s="47"/>
      <c r="J15" s="47"/>
    </row>
    <row r="16" spans="1:10" ht="14.5" customHeight="1" x14ac:dyDescent="0.35">
      <c r="A16" s="48" t="s">
        <v>5</v>
      </c>
      <c r="B16" s="48"/>
      <c r="C16" s="48"/>
      <c r="D16" s="48"/>
      <c r="E16" s="48"/>
      <c r="F16" s="48"/>
      <c r="G16" s="48"/>
      <c r="H16" s="48"/>
      <c r="I16" s="48"/>
      <c r="J16" s="48"/>
    </row>
    <row r="17" spans="1:10" x14ac:dyDescent="0.35">
      <c r="A17" s="48"/>
      <c r="B17" s="48"/>
      <c r="C17" s="48"/>
      <c r="D17" s="48"/>
      <c r="E17" s="48"/>
      <c r="F17" s="48"/>
      <c r="G17" s="48"/>
      <c r="H17" s="48"/>
      <c r="I17" s="48"/>
      <c r="J17" s="48"/>
    </row>
    <row r="18" spans="1:10" x14ac:dyDescent="0.35">
      <c r="A18" s="48"/>
      <c r="B18" s="48"/>
      <c r="C18" s="48"/>
      <c r="D18" s="48"/>
      <c r="E18" s="48"/>
      <c r="F18" s="48"/>
      <c r="G18" s="48"/>
      <c r="H18" s="48"/>
      <c r="I18" s="48"/>
      <c r="J18" s="48"/>
    </row>
    <row r="19" spans="1:10" x14ac:dyDescent="0.35">
      <c r="A19" s="48"/>
      <c r="B19" s="48"/>
      <c r="C19" s="48"/>
      <c r="D19" s="48"/>
      <c r="E19" s="48"/>
      <c r="F19" s="48"/>
      <c r="G19" s="48"/>
      <c r="H19" s="48"/>
      <c r="I19" s="48"/>
      <c r="J19" s="48"/>
    </row>
    <row r="21" spans="1:10" x14ac:dyDescent="0.35">
      <c r="A21" s="50" t="s">
        <v>47</v>
      </c>
      <c r="B21" s="50"/>
      <c r="C21" s="50"/>
      <c r="D21" s="50"/>
      <c r="E21" s="50"/>
      <c r="F21" s="50"/>
      <c r="G21" s="50"/>
      <c r="H21" s="50"/>
      <c r="I21" s="50"/>
      <c r="J21" s="50"/>
    </row>
    <row r="22" spans="1:10" x14ac:dyDescent="0.35">
      <c r="A22" s="50"/>
      <c r="B22" s="50"/>
      <c r="C22" s="50"/>
      <c r="D22" s="50"/>
      <c r="E22" s="50"/>
      <c r="F22" s="50"/>
      <c r="G22" s="50"/>
      <c r="H22" s="50"/>
      <c r="I22" s="50"/>
      <c r="J22" s="50"/>
    </row>
    <row r="23" spans="1:10" x14ac:dyDescent="0.35">
      <c r="A23" s="50"/>
      <c r="B23" s="50"/>
      <c r="C23" s="50"/>
      <c r="D23" s="50"/>
      <c r="E23" s="50"/>
      <c r="F23" s="50"/>
      <c r="G23" s="50"/>
      <c r="H23" s="50"/>
      <c r="I23" s="50"/>
      <c r="J23" s="50"/>
    </row>
    <row r="24" spans="1:10" x14ac:dyDescent="0.35">
      <c r="A24" s="50"/>
      <c r="B24" s="50"/>
      <c r="C24" s="50"/>
      <c r="D24" s="50"/>
      <c r="E24" s="50"/>
      <c r="F24" s="50"/>
      <c r="G24" s="50"/>
      <c r="H24" s="50"/>
      <c r="I24" s="50"/>
      <c r="J24" s="50"/>
    </row>
    <row r="25" spans="1:10" x14ac:dyDescent="0.35">
      <c r="A25" s="50"/>
      <c r="B25" s="50"/>
      <c r="C25" s="50"/>
      <c r="D25" s="50"/>
      <c r="E25" s="50"/>
      <c r="F25" s="50"/>
      <c r="G25" s="50"/>
      <c r="H25" s="50"/>
      <c r="I25" s="50"/>
      <c r="J25" s="50"/>
    </row>
  </sheetData>
  <sheetProtection algorithmName="SHA-512" hashValue="sUYvCzpUKwUS30Cbu0TxE+uOtzLb22gnKNYJmR2FdNexrxpUXrEf2bhkNkf2FCK0b4PTlj1S0ZxOiPAlulUlEw==" saltValue="VDcc+1k6RZRa4IuWS0+YLg==" spinCount="100000" sheet="1" objects="1" scenarios="1"/>
  <mergeCells count="5">
    <mergeCell ref="A8:J11"/>
    <mergeCell ref="A12:J15"/>
    <mergeCell ref="A16:J19"/>
    <mergeCell ref="C3:J4"/>
    <mergeCell ref="A21:J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3CE11-F033-4F60-8662-5DB341024A75}">
  <dimension ref="A1:L37"/>
  <sheetViews>
    <sheetView tabSelected="1" workbookViewId="0">
      <selection activeCell="M9" sqref="M9"/>
    </sheetView>
  </sheetViews>
  <sheetFormatPr defaultRowHeight="14.5" x14ac:dyDescent="0.35"/>
  <cols>
    <col min="1" max="1" width="20.54296875" bestFit="1" customWidth="1"/>
    <col min="2" max="2" width="9" customWidth="1"/>
    <col min="5" max="5" width="12" customWidth="1"/>
    <col min="7" max="7" width="10.81640625" bestFit="1" customWidth="1"/>
    <col min="9" max="9" width="9.453125" customWidth="1"/>
    <col min="10" max="10" width="8.81640625" bestFit="1" customWidth="1"/>
  </cols>
  <sheetData>
    <row r="1" spans="1:10" ht="21" x14ac:dyDescent="0.5">
      <c r="B1" s="20" t="s">
        <v>6</v>
      </c>
    </row>
    <row r="2" spans="1:10" x14ac:dyDescent="0.35">
      <c r="B2" t="s">
        <v>43</v>
      </c>
    </row>
    <row r="3" spans="1:10" x14ac:dyDescent="0.35">
      <c r="B3" s="14" t="s">
        <v>7</v>
      </c>
    </row>
    <row r="4" spans="1:10" x14ac:dyDescent="0.35">
      <c r="A4" s="14"/>
    </row>
    <row r="5" spans="1:10" x14ac:dyDescent="0.35">
      <c r="A5" s="21" t="s">
        <v>41</v>
      </c>
      <c r="B5" s="51"/>
      <c r="C5" s="51"/>
      <c r="D5" s="51"/>
      <c r="E5" s="51"/>
      <c r="F5" s="51"/>
      <c r="G5" s="51"/>
      <c r="H5" s="51"/>
      <c r="I5" s="51"/>
      <c r="J5" s="51"/>
    </row>
    <row r="6" spans="1:10" x14ac:dyDescent="0.35">
      <c r="A6" s="21" t="s">
        <v>46</v>
      </c>
      <c r="B6" s="52"/>
      <c r="C6" s="52"/>
      <c r="D6" s="52"/>
      <c r="E6" s="52"/>
      <c r="F6" s="52"/>
      <c r="G6" s="52"/>
      <c r="H6" s="52"/>
      <c r="I6" s="52"/>
      <c r="J6" s="52"/>
    </row>
    <row r="7" spans="1:10" x14ac:dyDescent="0.35">
      <c r="A7" t="s">
        <v>42</v>
      </c>
      <c r="B7" s="53"/>
      <c r="C7" s="53"/>
    </row>
    <row r="8" spans="1:10" ht="15" thickBot="1" x14ac:dyDescent="0.4"/>
    <row r="9" spans="1:10" ht="15.5" thickTop="1" thickBot="1" x14ac:dyDescent="0.4">
      <c r="A9" s="38" t="s">
        <v>8</v>
      </c>
      <c r="B9" s="39"/>
      <c r="C9" s="40" t="str">
        <f>IFERROR(INDEX(A20:H27,MATCH(MIN(G20:G27),G20:G27,0),1),"N/A")</f>
        <v>N/A</v>
      </c>
      <c r="D9" s="39"/>
      <c r="E9" s="39"/>
      <c r="F9" s="39"/>
      <c r="G9" s="39"/>
      <c r="H9" s="39"/>
      <c r="I9" s="39"/>
      <c r="J9" s="41"/>
    </row>
    <row r="10" spans="1:10" ht="15" thickTop="1" x14ac:dyDescent="0.35">
      <c r="A10" s="22" t="s">
        <v>39</v>
      </c>
      <c r="B10" s="23"/>
      <c r="C10" s="23"/>
      <c r="D10" s="23"/>
      <c r="E10" s="23"/>
      <c r="F10" s="23"/>
      <c r="G10" s="23"/>
      <c r="H10" s="23"/>
      <c r="I10" s="23"/>
      <c r="J10" s="24"/>
    </row>
    <row r="11" spans="1:10" x14ac:dyDescent="0.35">
      <c r="A11" s="25" t="s">
        <v>40</v>
      </c>
      <c r="B11" s="26"/>
      <c r="C11" s="27" t="str">
        <f>IFERROR(VLOOKUP(C9,A20:H27,7,FALSE),"-")</f>
        <v>-</v>
      </c>
      <c r="D11" s="26" t="s">
        <v>9</v>
      </c>
      <c r="E11" s="28" t="str">
        <f>IFERROR(C11*1000,"-")</f>
        <v>-</v>
      </c>
      <c r="F11" s="26" t="s">
        <v>10</v>
      </c>
      <c r="G11" s="26" t="s">
        <v>11</v>
      </c>
      <c r="H11" s="26"/>
      <c r="I11" s="26"/>
      <c r="J11" s="29"/>
    </row>
    <row r="12" spans="1:10" x14ac:dyDescent="0.35">
      <c r="A12" s="25" t="s">
        <v>38</v>
      </c>
      <c r="B12" s="26"/>
      <c r="C12" s="27" t="str">
        <f>IFERROR(C11*5,"-")</f>
        <v>-</v>
      </c>
      <c r="D12" s="26" t="s">
        <v>9</v>
      </c>
      <c r="E12" s="28" t="str">
        <f>IFERROR(E11*5,"-")</f>
        <v>-</v>
      </c>
      <c r="F12" s="26" t="s">
        <v>10</v>
      </c>
      <c r="G12" s="26"/>
      <c r="H12" s="26"/>
      <c r="I12" s="26"/>
      <c r="J12" s="29"/>
    </row>
    <row r="13" spans="1:10" ht="15" thickBot="1" x14ac:dyDescent="0.4">
      <c r="A13" s="30"/>
      <c r="B13" s="31"/>
      <c r="C13" s="32"/>
      <c r="D13" s="31"/>
      <c r="E13" s="33"/>
      <c r="F13" s="31"/>
      <c r="G13" s="31"/>
      <c r="H13" s="31"/>
      <c r="I13" s="31"/>
      <c r="J13" s="34"/>
    </row>
    <row r="14" spans="1:10" ht="14.5" customHeight="1" thickTop="1" thickBot="1" x14ac:dyDescent="0.4">
      <c r="A14" s="36"/>
      <c r="B14" s="36"/>
      <c r="C14" s="36"/>
      <c r="D14" s="36"/>
      <c r="E14" s="37"/>
      <c r="F14" s="36"/>
      <c r="G14" s="36"/>
      <c r="H14" s="36"/>
      <c r="I14" s="37"/>
      <c r="J14" s="36"/>
    </row>
    <row r="15" spans="1:10" ht="14.5" customHeight="1" thickTop="1" x14ac:dyDescent="0.35">
      <c r="A15" s="13" t="s">
        <v>44</v>
      </c>
      <c r="B15" s="7"/>
      <c r="C15" s="7"/>
      <c r="D15" s="7"/>
      <c r="E15" s="35"/>
      <c r="F15" s="7"/>
      <c r="G15" s="7"/>
      <c r="H15" s="7"/>
      <c r="I15" s="35"/>
      <c r="J15" s="7"/>
    </row>
    <row r="16" spans="1:10" ht="14.5" customHeight="1" thickBot="1" x14ac:dyDescent="0.4">
      <c r="A16" s="13"/>
      <c r="B16" s="7"/>
      <c r="C16" s="7"/>
      <c r="D16" s="7"/>
      <c r="E16" s="35"/>
      <c r="F16" s="7"/>
      <c r="G16" s="7"/>
      <c r="H16" s="7"/>
      <c r="I16" s="35"/>
      <c r="J16" s="7"/>
    </row>
    <row r="17" spans="1:12" ht="14.5" customHeight="1" thickBot="1" x14ac:dyDescent="0.4">
      <c r="A17" s="7" t="s">
        <v>13</v>
      </c>
      <c r="B17" s="7"/>
      <c r="C17" s="45"/>
      <c r="D17" s="7" t="s">
        <v>14</v>
      </c>
      <c r="E17" s="54" t="s">
        <v>12</v>
      </c>
      <c r="F17" s="7"/>
      <c r="G17" s="7"/>
      <c r="H17" s="7"/>
      <c r="I17" s="7"/>
      <c r="J17" s="7"/>
    </row>
    <row r="18" spans="1:12" x14ac:dyDescent="0.35">
      <c r="A18" s="7"/>
      <c r="B18" s="7"/>
      <c r="C18" s="7"/>
      <c r="D18" s="7"/>
      <c r="E18" s="54"/>
      <c r="F18" s="7"/>
      <c r="G18" s="7" t="s">
        <v>15</v>
      </c>
      <c r="H18" s="7"/>
      <c r="I18" s="7"/>
      <c r="J18" s="7"/>
      <c r="L18" s="14"/>
    </row>
    <row r="19" spans="1:12" ht="15" thickBot="1" x14ac:dyDescent="0.4">
      <c r="A19" s="13" t="s">
        <v>16</v>
      </c>
      <c r="B19" s="7"/>
      <c r="C19" s="7" t="s">
        <v>17</v>
      </c>
      <c r="D19" s="7"/>
      <c r="E19" s="7" t="s">
        <v>18</v>
      </c>
      <c r="F19" s="19" t="s">
        <v>19</v>
      </c>
      <c r="G19" s="19" t="s">
        <v>9</v>
      </c>
      <c r="H19" s="7"/>
      <c r="I19" s="7"/>
      <c r="J19" s="7"/>
      <c r="L19" s="10"/>
    </row>
    <row r="20" spans="1:12" x14ac:dyDescent="0.35">
      <c r="A20" s="11" t="s">
        <v>20</v>
      </c>
      <c r="B20" s="11"/>
      <c r="C20" s="15"/>
      <c r="D20" s="11"/>
      <c r="E20" s="11">
        <v>25</v>
      </c>
      <c r="F20" s="9" t="str">
        <f>IFERROR(G20*100,"-")</f>
        <v>-</v>
      </c>
      <c r="G20" s="8" t="str">
        <f>IFERROR((E20/C20)/($C$17/100),"-")</f>
        <v>-</v>
      </c>
      <c r="H20" s="11"/>
      <c r="I20" s="11"/>
      <c r="J20" s="11"/>
      <c r="L20" s="10"/>
    </row>
    <row r="21" spans="1:12" x14ac:dyDescent="0.35">
      <c r="A21" s="7" t="s">
        <v>21</v>
      </c>
      <c r="B21" s="7"/>
      <c r="C21" s="16"/>
      <c r="D21" s="7"/>
      <c r="E21" s="7">
        <v>0.45</v>
      </c>
      <c r="F21" s="9" t="str">
        <f t="shared" ref="F21:F27" si="0">IFERROR(G21*100,"-")</f>
        <v>-</v>
      </c>
      <c r="G21" s="8" t="str">
        <f t="shared" ref="G21:G27" si="1">IFERROR((E21/C21)/($C$17/100),"-")</f>
        <v>-</v>
      </c>
      <c r="H21" s="7"/>
      <c r="I21" s="7"/>
      <c r="J21" s="7"/>
      <c r="L21" s="10"/>
    </row>
    <row r="22" spans="1:12" x14ac:dyDescent="0.35">
      <c r="A22" s="11" t="s">
        <v>22</v>
      </c>
      <c r="B22" s="11"/>
      <c r="C22" s="16"/>
      <c r="D22" s="11"/>
      <c r="E22" s="12">
        <v>300</v>
      </c>
      <c r="F22" s="9" t="str">
        <f t="shared" si="0"/>
        <v>-</v>
      </c>
      <c r="G22" s="8" t="str">
        <f t="shared" si="1"/>
        <v>-</v>
      </c>
      <c r="H22" s="11"/>
      <c r="I22" s="11"/>
      <c r="J22" s="11"/>
      <c r="L22" s="10"/>
    </row>
    <row r="23" spans="1:12" x14ac:dyDescent="0.35">
      <c r="A23" s="7" t="s">
        <v>23</v>
      </c>
      <c r="B23" s="7"/>
      <c r="C23" s="16"/>
      <c r="D23" s="7"/>
      <c r="E23" s="7">
        <v>40</v>
      </c>
      <c r="F23" s="9" t="str">
        <f t="shared" si="0"/>
        <v>-</v>
      </c>
      <c r="G23" s="8" t="str">
        <f t="shared" si="1"/>
        <v>-</v>
      </c>
      <c r="H23" s="7"/>
      <c r="I23" s="7"/>
      <c r="J23" s="7"/>
      <c r="L23" s="10"/>
    </row>
    <row r="24" spans="1:12" x14ac:dyDescent="0.35">
      <c r="A24" s="11" t="s">
        <v>24</v>
      </c>
      <c r="B24" s="11"/>
      <c r="C24" s="16"/>
      <c r="D24" s="11"/>
      <c r="E24" s="11">
        <v>0.8</v>
      </c>
      <c r="F24" s="9" t="str">
        <f t="shared" si="0"/>
        <v>-</v>
      </c>
      <c r="G24" s="8" t="str">
        <f t="shared" si="1"/>
        <v>-</v>
      </c>
      <c r="H24" s="11"/>
      <c r="I24" s="11"/>
      <c r="J24" s="11"/>
      <c r="L24" s="10"/>
    </row>
    <row r="25" spans="1:12" x14ac:dyDescent="0.35">
      <c r="A25" s="7" t="s">
        <v>25</v>
      </c>
      <c r="B25" s="7"/>
      <c r="C25" s="16"/>
      <c r="D25" s="7"/>
      <c r="E25" s="7">
        <v>25</v>
      </c>
      <c r="F25" s="9" t="str">
        <f t="shared" si="0"/>
        <v>-</v>
      </c>
      <c r="G25" s="8" t="str">
        <f t="shared" si="1"/>
        <v>-</v>
      </c>
      <c r="H25" s="7"/>
      <c r="I25" s="7"/>
      <c r="J25" s="7"/>
      <c r="L25" s="10"/>
    </row>
    <row r="26" spans="1:12" x14ac:dyDescent="0.35">
      <c r="A26" s="11" t="s">
        <v>26</v>
      </c>
      <c r="B26" s="11"/>
      <c r="C26" s="16"/>
      <c r="D26" s="11"/>
      <c r="E26" s="11">
        <v>600</v>
      </c>
      <c r="F26" s="9" t="str">
        <f t="shared" si="0"/>
        <v>-</v>
      </c>
      <c r="G26" s="8" t="str">
        <f t="shared" si="1"/>
        <v>-</v>
      </c>
      <c r="H26" s="11"/>
      <c r="I26" s="11"/>
      <c r="J26" s="11"/>
      <c r="L26" s="10"/>
    </row>
    <row r="27" spans="1:12" ht="15" thickBot="1" x14ac:dyDescent="0.4">
      <c r="A27" s="7" t="s">
        <v>27</v>
      </c>
      <c r="B27" s="7"/>
      <c r="C27" s="17"/>
      <c r="D27" s="7"/>
      <c r="E27" s="7">
        <v>3</v>
      </c>
      <c r="F27" s="9" t="str">
        <f t="shared" si="0"/>
        <v>-</v>
      </c>
      <c r="G27" s="8" t="str">
        <f t="shared" si="1"/>
        <v>-</v>
      </c>
      <c r="H27" s="7"/>
      <c r="I27" s="7"/>
      <c r="J27" s="7"/>
    </row>
    <row r="28" spans="1:12" x14ac:dyDescent="0.35">
      <c r="A28" s="6" t="s">
        <v>28</v>
      </c>
      <c r="B28" s="6"/>
      <c r="C28" s="6"/>
      <c r="D28" s="6"/>
      <c r="E28" s="6"/>
      <c r="F28" s="6"/>
      <c r="G28" s="6"/>
      <c r="H28" s="6"/>
      <c r="I28" s="6"/>
      <c r="J28" s="6"/>
    </row>
    <row r="29" spans="1:12" x14ac:dyDescent="0.35">
      <c r="A29" s="6"/>
      <c r="B29" s="6"/>
      <c r="C29" s="6"/>
      <c r="D29" s="6"/>
      <c r="E29" s="6"/>
      <c r="F29" s="6"/>
      <c r="G29" s="6" t="s">
        <v>15</v>
      </c>
      <c r="H29" s="6"/>
      <c r="I29" s="6"/>
      <c r="J29" s="6"/>
    </row>
    <row r="30" spans="1:12" ht="15" thickBot="1" x14ac:dyDescent="0.4">
      <c r="A30" s="5" t="s">
        <v>29</v>
      </c>
      <c r="B30" s="3"/>
      <c r="C30" s="3" t="s">
        <v>30</v>
      </c>
      <c r="D30" s="3"/>
      <c r="E30" s="3"/>
      <c r="F30" s="3"/>
      <c r="G30" s="4" t="s">
        <v>10</v>
      </c>
      <c r="H30" s="3"/>
      <c r="I30" s="3"/>
      <c r="J30" s="3"/>
    </row>
    <row r="31" spans="1:12" x14ac:dyDescent="0.35">
      <c r="A31" s="1" t="s">
        <v>31</v>
      </c>
      <c r="B31" s="1"/>
      <c r="C31" s="42"/>
      <c r="D31" s="1"/>
      <c r="E31" s="1"/>
      <c r="F31" s="1"/>
      <c r="G31" s="55" t="str">
        <f>IF(C31=0,"-",IFERROR((C31*$C$11),"-"))</f>
        <v>-</v>
      </c>
      <c r="H31" s="1"/>
      <c r="I31" s="1"/>
      <c r="J31" s="1"/>
    </row>
    <row r="32" spans="1:12" x14ac:dyDescent="0.35">
      <c r="A32" s="3" t="s">
        <v>32</v>
      </c>
      <c r="B32" s="3"/>
      <c r="C32" s="43"/>
      <c r="D32" s="3"/>
      <c r="E32" s="3"/>
      <c r="F32" s="3"/>
      <c r="G32" s="55" t="str">
        <f>IF(C32=0,"-",IFERROR((C32*$C$11),"-"))</f>
        <v>-</v>
      </c>
      <c r="H32" s="3"/>
      <c r="I32" s="3"/>
      <c r="J32" s="3"/>
    </row>
    <row r="33" spans="1:10" x14ac:dyDescent="0.35">
      <c r="A33" s="1" t="s">
        <v>33</v>
      </c>
      <c r="B33" s="1"/>
      <c r="C33" s="43"/>
      <c r="D33" s="1"/>
      <c r="E33" s="1"/>
      <c r="F33" s="1"/>
      <c r="G33" s="55" t="str">
        <f t="shared" ref="G33:G37" si="2">IF(C33=0,"-",IFERROR((C33*$C$11),"-"))</f>
        <v>-</v>
      </c>
      <c r="H33" s="1"/>
      <c r="I33" s="1"/>
      <c r="J33" s="1"/>
    </row>
    <row r="34" spans="1:10" x14ac:dyDescent="0.35">
      <c r="A34" s="3" t="s">
        <v>34</v>
      </c>
      <c r="B34" s="3"/>
      <c r="C34" s="43"/>
      <c r="D34" s="3"/>
      <c r="E34" s="3"/>
      <c r="F34" s="3"/>
      <c r="G34" s="55" t="str">
        <f t="shared" si="2"/>
        <v>-</v>
      </c>
      <c r="H34" s="3"/>
      <c r="I34" s="3"/>
      <c r="J34" s="3"/>
    </row>
    <row r="35" spans="1:10" x14ac:dyDescent="0.35">
      <c r="A35" s="1" t="s">
        <v>35</v>
      </c>
      <c r="B35" s="1"/>
      <c r="C35" s="43"/>
      <c r="D35" s="1"/>
      <c r="E35" s="1"/>
      <c r="F35" s="1"/>
      <c r="G35" s="55" t="str">
        <f t="shared" si="2"/>
        <v>-</v>
      </c>
      <c r="H35" s="1"/>
      <c r="I35" s="1"/>
      <c r="J35" s="1"/>
    </row>
    <row r="36" spans="1:10" ht="14.5" customHeight="1" x14ac:dyDescent="0.35">
      <c r="A36" s="3" t="s">
        <v>36</v>
      </c>
      <c r="B36" s="3"/>
      <c r="C36" s="43"/>
      <c r="D36" s="3"/>
      <c r="E36" s="3"/>
      <c r="F36" s="3"/>
      <c r="G36" s="55" t="str">
        <f t="shared" si="2"/>
        <v>-</v>
      </c>
      <c r="H36" s="3"/>
      <c r="I36" s="3"/>
      <c r="J36" s="3"/>
    </row>
    <row r="37" spans="1:10" ht="14.5" customHeight="1" thickBot="1" x14ac:dyDescent="0.4">
      <c r="A37" s="1" t="s">
        <v>37</v>
      </c>
      <c r="B37" s="1"/>
      <c r="C37" s="44"/>
      <c r="D37" s="1"/>
      <c r="E37" s="1"/>
      <c r="F37" s="1"/>
      <c r="G37" s="55" t="str">
        <f t="shared" si="2"/>
        <v>-</v>
      </c>
      <c r="H37" s="1"/>
      <c r="I37" s="2"/>
      <c r="J37" s="1"/>
    </row>
  </sheetData>
  <sheetProtection algorithmName="SHA-512" hashValue="WstHYDHRwBORAl3xXTEQ9nNYM7XhX2b+tiPAboytececoIYZBnNS6bB1vr+CTnWFIec5I1B/FL1ctULtH6jDLw==" saltValue="kEc7Lzir+in7Ef9lLrFlKw==" spinCount="100000" sheet="1" objects="1" scenarios="1"/>
  <protectedRanges>
    <protectedRange sqref="B5:J7" name="Namn och datum"/>
    <protectedRange sqref="C17" name="DM"/>
    <protectedRange sqref="C20:C27" name="HV"/>
    <protectedRange sqref="C31:C37" name="Nutrients"/>
  </protectedRanges>
  <mergeCells count="4">
    <mergeCell ref="B5:J5"/>
    <mergeCell ref="B6:J6"/>
    <mergeCell ref="B7:C7"/>
    <mergeCell ref="E17:E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1BD8D-B47F-4BFC-987B-15395D2FC8CF}">
  <dimension ref="A1:C3"/>
  <sheetViews>
    <sheetView workbookViewId="0">
      <selection activeCell="C8" sqref="C8"/>
    </sheetView>
  </sheetViews>
  <sheetFormatPr defaultRowHeight="14.5" x14ac:dyDescent="0.35"/>
  <cols>
    <col min="2" max="2" width="10.08984375" bestFit="1" customWidth="1"/>
    <col min="3" max="3" width="87.81640625" bestFit="1" customWidth="1"/>
  </cols>
  <sheetData>
    <row r="1" spans="1:3" x14ac:dyDescent="0.35">
      <c r="A1" t="s">
        <v>49</v>
      </c>
      <c r="B1" t="s">
        <v>52</v>
      </c>
      <c r="C1" t="s">
        <v>53</v>
      </c>
    </row>
    <row r="2" spans="1:3" x14ac:dyDescent="0.35">
      <c r="A2" t="s">
        <v>50</v>
      </c>
      <c r="B2" s="56">
        <v>45219</v>
      </c>
      <c r="C2" t="s">
        <v>54</v>
      </c>
    </row>
    <row r="3" spans="1:3" x14ac:dyDescent="0.35">
      <c r="A3" t="s">
        <v>51</v>
      </c>
      <c r="B3" s="56">
        <v>45225</v>
      </c>
      <c r="C3"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DBDB5583FE8D4F99C29FE95F5EB972" ma:contentTypeVersion="19" ma:contentTypeDescription="Create a new document." ma:contentTypeScope="" ma:versionID="097700cae16b5b541acb30e484492e48">
  <xsd:schema xmlns:xsd="http://www.w3.org/2001/XMLSchema" xmlns:xs="http://www.w3.org/2001/XMLSchema" xmlns:p="http://schemas.microsoft.com/office/2006/metadata/properties" xmlns:ns2="32fc7546-ee06-4458-9716-fa619c1403e5" xmlns:ns3="ce4e650e-16a3-470f-aa80-093d8895a96c" targetNamespace="http://schemas.microsoft.com/office/2006/metadata/properties" ma:root="true" ma:fieldsID="8ab069c1bf48c0e20b11b4346193840c" ns2:_="" ns3:_="">
    <xsd:import namespace="32fc7546-ee06-4458-9716-fa619c1403e5"/>
    <xsd:import namespace="ce4e650e-16a3-470f-aa80-093d8895a96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ensileringsmedel" minOccurs="0"/>
                <xsd:element ref="ns2:lcf76f155ced4ddcb4097134ff3c332f" minOccurs="0"/>
                <xsd:element ref="ns3:TaxCatchAll" minOccurs="0"/>
                <xsd:element ref="ns2:MediaLengthInSecond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fc7546-ee06-4458-9716-fa619c1403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ensileringsmedel" ma:index="19" nillable="true" ma:displayName="ensileringsmedel" ma:format="Dropdown" ma:internalName="ensileringsmedel">
      <xsd:simpleType>
        <xsd:restriction base="dms:Text">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42d18d0-c2ef-4d2b-99eb-d30dcd1ed04c"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4e650e-16a3-470f-aa80-093d8895a96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f7946a4-be02-4a02-bfd7-e0528d817ea9}" ma:internalName="TaxCatchAll" ma:showField="CatchAllData" ma:web="ce4e650e-16a3-470f-aa80-093d8895a9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e4e650e-16a3-470f-aa80-093d8895a96c">
      <UserInfo>
        <DisplayName>Camilla Uggla</DisplayName>
        <AccountId>36</AccountId>
        <AccountType/>
      </UserInfo>
    </SharedWithUsers>
    <lcf76f155ced4ddcb4097134ff3c332f xmlns="32fc7546-ee06-4458-9716-fa619c1403e5">
      <Terms xmlns="http://schemas.microsoft.com/office/infopath/2007/PartnerControls"/>
    </lcf76f155ced4ddcb4097134ff3c332f>
    <TaxCatchAll xmlns="ce4e650e-16a3-470f-aa80-093d8895a96c" xsi:nil="true"/>
    <ensileringsmedel xmlns="32fc7546-ee06-4458-9716-fa619c1403e5" xsi:nil="true"/>
  </documentManagement>
</p:properties>
</file>

<file path=customXml/itemProps1.xml><?xml version="1.0" encoding="utf-8"?>
<ds:datastoreItem xmlns:ds="http://schemas.openxmlformats.org/officeDocument/2006/customXml" ds:itemID="{EE74D756-9A8A-492A-B12F-689056C36D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fc7546-ee06-4458-9716-fa619c1403e5"/>
    <ds:schemaRef ds:uri="ce4e650e-16a3-470f-aa80-093d8895a9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82A4D0-1E1B-485F-AB8F-A59BFFBC788E}">
  <ds:schemaRefs>
    <ds:schemaRef ds:uri="http://schemas.microsoft.com/sharepoint/v3/contenttype/forms"/>
  </ds:schemaRefs>
</ds:datastoreItem>
</file>

<file path=customXml/itemProps3.xml><?xml version="1.0" encoding="utf-8"?>
<ds:datastoreItem xmlns:ds="http://schemas.openxmlformats.org/officeDocument/2006/customXml" ds:itemID="{4FDD1052-FA79-43E1-B206-CCBA37ED0727}">
  <ds:schemaRefs>
    <ds:schemaRef ds:uri="http://schemas.microsoft.com/office/2006/metadata/properties"/>
    <ds:schemaRef ds:uri="http://schemas.microsoft.com/office/infopath/2007/PartnerControls"/>
    <ds:schemaRef ds:uri="ce4e650e-16a3-470f-aa80-093d8895a96c"/>
    <ds:schemaRef ds:uri="32fc7546-ee06-4458-9716-fa619c1403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Instructions</vt:lpstr>
      <vt:lpstr>Heavy metals calculation</vt:lpstr>
      <vt:lpstr>Versionshistorik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Dinwiddie</dc:creator>
  <cp:keywords/>
  <dc:description/>
  <cp:lastModifiedBy>Robert Dinwiddie</cp:lastModifiedBy>
  <cp:revision/>
  <dcterms:created xsi:type="dcterms:W3CDTF">2023-10-02T09:36:28Z</dcterms:created>
  <dcterms:modified xsi:type="dcterms:W3CDTF">2023-10-26T07:37:43Z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0x01010073DBDB5583FE8D4F99C29FE95F5EB972</vt:lpwstr>
  </property>
  <property fmtid="{D5CDD505-2E9C-101B-9397-08002B2CF9AE}" pid="3" name="MediaServiceImageTags">
    <vt:lpwstr/>
  </property>
</Properties>
</file>